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1Cap\Contracts\Hazing\2024\"/>
    </mc:Choice>
  </mc:AlternateContent>
  <xr:revisionPtr revIDLastSave="0" documentId="13_ncr:1_{AAE3ADE0-3182-4D57-98D5-B16528B5F1A8}" xr6:coauthVersionLast="47" xr6:coauthVersionMax="47" xr10:uidLastSave="{00000000-0000-0000-0000-000000000000}"/>
  <bookViews>
    <workbookView xWindow="5685" yWindow="165" windowWidth="19050" windowHeight="155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1" l="1"/>
  <c r="H41" i="1"/>
  <c r="G41" i="1"/>
  <c r="F41" i="1"/>
  <c r="E41" i="1"/>
  <c r="D41" i="1"/>
  <c r="I27" i="1"/>
  <c r="I15" i="1"/>
  <c r="I39" i="1"/>
  <c r="I14" i="1"/>
  <c r="I26" i="1"/>
  <c r="I38" i="1"/>
  <c r="I12" i="1"/>
  <c r="I24" i="1"/>
  <c r="I37" i="1"/>
  <c r="I25" i="1"/>
  <c r="I13" i="1"/>
  <c r="I36" i="1"/>
  <c r="D11" i="1"/>
  <c r="D35" i="1"/>
  <c r="E35" i="1" l="1"/>
  <c r="F11" i="1"/>
  <c r="F35" i="1"/>
  <c r="H23" i="1"/>
  <c r="I23" i="1" s="1"/>
  <c r="H11" i="1"/>
  <c r="H35" i="1"/>
  <c r="G11" i="1"/>
  <c r="G35" i="1"/>
  <c r="E11" i="1"/>
  <c r="D22" i="1"/>
  <c r="D10" i="1"/>
  <c r="D34" i="1"/>
  <c r="F10" i="1"/>
  <c r="F34" i="1"/>
  <c r="H10" i="1"/>
  <c r="H34" i="1"/>
  <c r="G22" i="1"/>
  <c r="E10" i="1"/>
  <c r="E34" i="1"/>
  <c r="I11" i="1" l="1"/>
  <c r="I35" i="1"/>
  <c r="I22" i="1"/>
  <c r="I10" i="1"/>
  <c r="I34" i="1"/>
  <c r="I33" i="1"/>
  <c r="I32" i="1"/>
  <c r="I31" i="1"/>
  <c r="I30" i="1"/>
  <c r="I29" i="1"/>
  <c r="I21" i="1"/>
  <c r="I20" i="1"/>
  <c r="I19" i="1"/>
  <c r="I18" i="1"/>
  <c r="I17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<sst xmlns="http://schemas.openxmlformats.org/spreadsheetml/2006/main" count="11" uniqueCount="11">
  <si>
    <t>MCN</t>
  </si>
  <si>
    <t>IHR</t>
  </si>
  <si>
    <t>LMN</t>
  </si>
  <si>
    <t>LGS</t>
  </si>
  <si>
    <t>LWG</t>
  </si>
  <si>
    <t>TOTAL</t>
  </si>
  <si>
    <t>California Gull</t>
  </si>
  <si>
    <t>Ring-billed Gulls</t>
  </si>
  <si>
    <t>Double-crested Cormorant</t>
  </si>
  <si>
    <t>USDA Wildlife Services Lethal Take During Avian Hazing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</si>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</sst>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Times New Roman"/>
      <family val="1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2" fillId="0" borderId="0" xfId="0" applyNumberFormat="1" applyFont="1" applyBorder="1"/>
    <xf numFmtId="1" fontId="2" fillId="0" borderId="0" xfId="0" applyNumberFormat="1" applyFont="1"/>
    <xf numFmtId="1" fontId="3" fillId="0" borderId="0" xfId="0" applyNumberFormat="1" applyFont="1" applyFill="1" applyBorder="1" applyAlignment="1">
      <alignment vertical="center"/>
    </xf>
    <xf numFmtId="0" fontId="0" fillId="0" borderId="0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41"/>
  <sheetViews>
    <sheetView tabSelected="1" topLeftCell="A2" workbookViewId="0">
      <selection activeCell="K11" sqref="K11"/>
    </sheetView>
  </sheetViews>
  <sheetFormatPr defaultRowHeight="15.75" x14ac:dyDescent="0.25"/>
  <cols>
    <col min="2" max="2" width="14.125" customWidth="1"/>
    <col min="3" max="3" width="6.25" customWidth="1"/>
    <col min="4" max="4" width="6.75" customWidth="1"/>
    <col min="5" max="5" width="6" customWidth="1"/>
    <col min="6" max="6" width="6.625" customWidth="1"/>
    <col min="7" max="7" width="6.25" customWidth="1"/>
    <col min="8" max="8" width="6.625" customWidth="1"/>
    <col min="9" max="9" width="6.25" customWidth="1"/>
    <col min="11" max="11" width="10.875" customWidth="1"/>
  </cols>
  <sheetData>
    <row r="2" spans="1:11" x14ac:dyDescent="0.25">
      <c r="B2" t="s">
        <v>9</v>
      </c>
    </row>
    <row r="4" spans="1:11" x14ac:dyDescent="0.25">
      <c r="B4" s="9"/>
      <c r="C4" s="10"/>
      <c r="D4" s="11" t="s">
        <v>0</v>
      </c>
      <c r="E4" s="11" t="s">
        <v>1</v>
      </c>
      <c r="F4" s="11" t="s">
        <v>2</v>
      </c>
      <c r="G4" s="11" t="s">
        <v>3</v>
      </c>
      <c r="H4" s="11" t="s">
        <v>4</v>
      </c>
      <c r="I4" s="11" t="s">
        <v>5</v>
      </c>
    </row>
    <row r="5" spans="1:11" x14ac:dyDescent="0.25">
      <c r="B5" s="13" t="s">
        <v>6</v>
      </c>
      <c r="C5" s="1">
        <v>2014</v>
      </c>
      <c r="D5" s="1">
        <v>105</v>
      </c>
      <c r="E5" s="1">
        <v>33</v>
      </c>
      <c r="F5" s="1">
        <v>2</v>
      </c>
      <c r="G5" s="1">
        <v>2</v>
      </c>
      <c r="H5" s="1">
        <v>4</v>
      </c>
      <c r="I5" s="1">
        <f t="shared" ref="I5:I15" si="0">SUM(D5:H5)</f>
        <v>146</v>
      </c>
      <c r="K5" s="5"/>
    </row>
    <row r="6" spans="1:11" x14ac:dyDescent="0.25">
      <c r="B6" s="14"/>
      <c r="C6" s="2">
        <v>2015</v>
      </c>
      <c r="D6" s="2">
        <v>100</v>
      </c>
      <c r="E6" s="2">
        <v>36</v>
      </c>
      <c r="F6" s="2">
        <v>4</v>
      </c>
      <c r="G6" s="2">
        <v>0</v>
      </c>
      <c r="H6" s="2">
        <v>9</v>
      </c>
      <c r="I6" s="2">
        <f t="shared" si="0"/>
        <v>149</v>
      </c>
      <c r="K6" s="7"/>
    </row>
    <row r="7" spans="1:11" x14ac:dyDescent="0.25">
      <c r="B7" s="14"/>
      <c r="C7" s="1">
        <v>2016</v>
      </c>
      <c r="D7" s="1">
        <v>43</v>
      </c>
      <c r="E7" s="1">
        <v>46</v>
      </c>
      <c r="F7" s="1">
        <v>10</v>
      </c>
      <c r="G7" s="1">
        <v>28</v>
      </c>
      <c r="H7" s="1">
        <v>49</v>
      </c>
      <c r="I7" s="1">
        <f t="shared" si="0"/>
        <v>176</v>
      </c>
      <c r="K7" s="6"/>
    </row>
    <row r="8" spans="1:11" x14ac:dyDescent="0.25">
      <c r="B8" s="14"/>
      <c r="C8" s="2">
        <v>2017</v>
      </c>
      <c r="D8" s="2">
        <v>77</v>
      </c>
      <c r="E8" s="2">
        <v>67</v>
      </c>
      <c r="F8" s="2">
        <v>22</v>
      </c>
      <c r="G8" s="2">
        <v>59</v>
      </c>
      <c r="H8" s="2">
        <v>1</v>
      </c>
      <c r="I8" s="2">
        <f t="shared" si="0"/>
        <v>226</v>
      </c>
      <c r="K8" s="6"/>
    </row>
    <row r="9" spans="1:11" x14ac:dyDescent="0.25">
      <c r="B9" s="14"/>
      <c r="C9" s="3">
        <v>2018</v>
      </c>
      <c r="D9" s="3">
        <v>92</v>
      </c>
      <c r="E9" s="3">
        <v>56</v>
      </c>
      <c r="F9" s="3">
        <v>8</v>
      </c>
      <c r="G9" s="3">
        <v>76</v>
      </c>
      <c r="H9" s="3">
        <v>19</v>
      </c>
      <c r="I9" s="3">
        <f t="shared" si="0"/>
        <v>251</v>
      </c>
      <c r="K9" s="6"/>
    </row>
    <row r="10" spans="1:11" x14ac:dyDescent="0.25">
      <c r="B10" s="14"/>
      <c r="C10" s="2">
        <v>2019</v>
      </c>
      <c r="D10" s="2">
        <f>91</f>
        <v>91</v>
      </c>
      <c r="E10" s="2">
        <f>46</f>
        <v>46</v>
      </c>
      <c r="F10" s="2">
        <f>4</f>
        <v>4</v>
      </c>
      <c r="G10" s="2">
        <v>50</v>
      </c>
      <c r="H10" s="2">
        <f>27</f>
        <v>27</v>
      </c>
      <c r="I10" s="2">
        <f t="shared" si="0"/>
        <v>218</v>
      </c>
    </row>
    <row r="11" spans="1:11" x14ac:dyDescent="0.25">
      <c r="B11" s="14"/>
      <c r="C11" s="3">
        <v>2020</v>
      </c>
      <c r="D11" s="3">
        <f>3+3+20+53</f>
        <v>79</v>
      </c>
      <c r="E11" s="3">
        <f>23+51</f>
        <v>74</v>
      </c>
      <c r="F11" s="3">
        <f>9</f>
        <v>9</v>
      </c>
      <c r="G11" s="3">
        <f>3+96</f>
        <v>99</v>
      </c>
      <c r="H11" s="3">
        <f>1+20</f>
        <v>21</v>
      </c>
      <c r="I11" s="3">
        <f t="shared" si="0"/>
        <v>282</v>
      </c>
    </row>
    <row r="12" spans="1:11" x14ac:dyDescent="0.25">
      <c r="B12" s="14"/>
      <c r="C12" s="2">
        <v>2021</v>
      </c>
      <c r="D12" s="2">
        <v>0</v>
      </c>
      <c r="E12" s="2">
        <v>23</v>
      </c>
      <c r="F12" s="2">
        <v>25</v>
      </c>
      <c r="G12" s="2">
        <v>96</v>
      </c>
      <c r="H12" s="2">
        <v>17</v>
      </c>
      <c r="I12" s="2">
        <f t="shared" si="0"/>
        <v>161</v>
      </c>
    </row>
    <row r="13" spans="1:11" x14ac:dyDescent="0.25">
      <c r="B13" s="14"/>
      <c r="C13" s="3">
        <v>2022</v>
      </c>
      <c r="D13" s="3">
        <v>22</v>
      </c>
      <c r="E13" s="3">
        <v>133</v>
      </c>
      <c r="F13" s="3">
        <v>15</v>
      </c>
      <c r="G13" s="3">
        <v>122</v>
      </c>
      <c r="H13" s="3">
        <v>2</v>
      </c>
      <c r="I13" s="3">
        <f t="shared" si="0"/>
        <v>294</v>
      </c>
    </row>
    <row r="14" spans="1:11" x14ac:dyDescent="0.25">
      <c r="B14" s="14"/>
      <c r="C14" s="2">
        <v>2023</v>
      </c>
      <c r="D14" s="2">
        <v>102</v>
      </c>
      <c r="E14" s="2">
        <v>130</v>
      </c>
      <c r="F14" s="2">
        <v>17</v>
      </c>
      <c r="G14" s="2">
        <v>78</v>
      </c>
      <c r="H14" s="2">
        <v>1</v>
      </c>
      <c r="I14" s="2">
        <f t="shared" si="0"/>
        <v>328</v>
      </c>
    </row>
    <row r="15" spans="1:11" x14ac:dyDescent="0.25">
      <c r="B15" s="15"/>
      <c r="C15" s="3">
        <v>2024</v>
      </c>
      <c r="D15" s="3">
        <v>97</v>
      </c>
      <c r="E15" s="3">
        <v>126</v>
      </c>
      <c r="F15" s="3">
        <v>0</v>
      </c>
      <c r="G15" s="3">
        <v>11</v>
      </c>
      <c r="H15" s="3">
        <v>5</v>
      </c>
      <c r="I15" s="3">
        <f t="shared" si="0"/>
        <v>239</v>
      </c>
    </row>
    <row r="16" spans="1:11" x14ac:dyDescent="0.25">
      <c r="A16" s="8"/>
      <c r="B16" s="8"/>
      <c r="C16" s="4"/>
      <c r="D16" s="4"/>
      <c r="E16" s="4"/>
      <c r="F16" s="4"/>
      <c r="G16" s="4"/>
      <c r="H16" s="4"/>
      <c r="I16" s="4"/>
      <c r="J16" s="8"/>
      <c r="K16" s="8"/>
    </row>
    <row r="17" spans="1:10" ht="15.75" customHeight="1" x14ac:dyDescent="0.25">
      <c r="B17" s="12" t="s">
        <v>7</v>
      </c>
      <c r="C17" s="1">
        <v>2014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f t="shared" ref="I17:I27" si="1">SUM(D17:H17)</f>
        <v>0</v>
      </c>
    </row>
    <row r="18" spans="1:10" x14ac:dyDescent="0.25">
      <c r="B18" s="12"/>
      <c r="C18" s="2">
        <v>2015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f t="shared" si="1"/>
        <v>0</v>
      </c>
    </row>
    <row r="19" spans="1:10" x14ac:dyDescent="0.25">
      <c r="B19" s="12"/>
      <c r="C19" s="1">
        <v>2016</v>
      </c>
      <c r="D19" s="1">
        <v>0</v>
      </c>
      <c r="E19" s="1">
        <v>0</v>
      </c>
      <c r="F19" s="1">
        <v>0</v>
      </c>
      <c r="G19" s="1">
        <v>50</v>
      </c>
      <c r="H19" s="1">
        <v>1</v>
      </c>
      <c r="I19" s="1">
        <f t="shared" si="1"/>
        <v>51</v>
      </c>
    </row>
    <row r="20" spans="1:10" x14ac:dyDescent="0.25">
      <c r="B20" s="12"/>
      <c r="C20" s="2">
        <v>2017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f t="shared" si="1"/>
        <v>0</v>
      </c>
    </row>
    <row r="21" spans="1:10" x14ac:dyDescent="0.25">
      <c r="B21" s="12"/>
      <c r="C21" s="3">
        <v>2018</v>
      </c>
      <c r="D21" s="3">
        <v>0</v>
      </c>
      <c r="E21" s="3">
        <v>1</v>
      </c>
      <c r="F21" s="3">
        <v>0</v>
      </c>
      <c r="G21" s="3">
        <v>0</v>
      </c>
      <c r="H21" s="3">
        <v>1</v>
      </c>
      <c r="I21" s="3">
        <f t="shared" si="1"/>
        <v>2</v>
      </c>
    </row>
    <row r="22" spans="1:10" x14ac:dyDescent="0.25">
      <c r="B22" s="12"/>
      <c r="C22" s="2">
        <v>2019</v>
      </c>
      <c r="D22" s="2">
        <f>2</f>
        <v>2</v>
      </c>
      <c r="E22" s="2">
        <v>0</v>
      </c>
      <c r="F22" s="2">
        <v>0</v>
      </c>
      <c r="G22" s="2">
        <f>10</f>
        <v>10</v>
      </c>
      <c r="H22" s="2">
        <v>0</v>
      </c>
      <c r="I22" s="2">
        <f t="shared" si="1"/>
        <v>12</v>
      </c>
    </row>
    <row r="23" spans="1:10" x14ac:dyDescent="0.25">
      <c r="B23" s="12"/>
      <c r="C23" s="3">
        <v>2020</v>
      </c>
      <c r="D23" s="3">
        <v>1</v>
      </c>
      <c r="E23" s="3">
        <v>0</v>
      </c>
      <c r="F23" s="3">
        <v>0</v>
      </c>
      <c r="G23" s="3">
        <v>0</v>
      </c>
      <c r="H23" s="3">
        <f>11</f>
        <v>11</v>
      </c>
      <c r="I23" s="3">
        <f t="shared" si="1"/>
        <v>12</v>
      </c>
    </row>
    <row r="24" spans="1:10" x14ac:dyDescent="0.25">
      <c r="B24" s="12"/>
      <c r="C24" s="2">
        <v>2021</v>
      </c>
      <c r="D24" s="2">
        <v>0</v>
      </c>
      <c r="E24" s="2">
        <v>0</v>
      </c>
      <c r="F24" s="2">
        <v>0</v>
      </c>
      <c r="G24" s="2">
        <v>29</v>
      </c>
      <c r="H24" s="2">
        <v>3</v>
      </c>
      <c r="I24" s="2">
        <f t="shared" si="1"/>
        <v>32</v>
      </c>
    </row>
    <row r="25" spans="1:10" x14ac:dyDescent="0.25">
      <c r="B25" s="12"/>
      <c r="C25" s="3">
        <v>2022</v>
      </c>
      <c r="D25" s="3">
        <v>0</v>
      </c>
      <c r="E25" s="3">
        <v>2</v>
      </c>
      <c r="F25" s="3">
        <v>0</v>
      </c>
      <c r="G25" s="3">
        <v>35</v>
      </c>
      <c r="H25" s="3">
        <v>0</v>
      </c>
      <c r="I25" s="3">
        <f t="shared" si="1"/>
        <v>37</v>
      </c>
    </row>
    <row r="26" spans="1:10" x14ac:dyDescent="0.25">
      <c r="B26" s="12"/>
      <c r="C26" s="2">
        <v>2023</v>
      </c>
      <c r="D26" s="2">
        <v>0</v>
      </c>
      <c r="E26" s="2">
        <v>36</v>
      </c>
      <c r="F26" s="2">
        <v>3</v>
      </c>
      <c r="G26" s="2">
        <v>107</v>
      </c>
      <c r="H26" s="2">
        <v>2</v>
      </c>
      <c r="I26" s="2">
        <f t="shared" si="1"/>
        <v>148</v>
      </c>
    </row>
    <row r="27" spans="1:10" x14ac:dyDescent="0.25">
      <c r="B27" s="12"/>
      <c r="C27" s="3">
        <v>2024</v>
      </c>
      <c r="D27" s="3">
        <v>0</v>
      </c>
      <c r="E27" s="3">
        <v>9</v>
      </c>
      <c r="F27" s="3">
        <v>0</v>
      </c>
      <c r="G27" s="3">
        <v>36</v>
      </c>
      <c r="H27" s="3">
        <v>2</v>
      </c>
      <c r="I27" s="3">
        <f t="shared" si="1"/>
        <v>47</v>
      </c>
    </row>
    <row r="28" spans="1:10" x14ac:dyDescent="0.25">
      <c r="A28" s="8"/>
      <c r="B28" s="8"/>
      <c r="C28" s="4"/>
      <c r="D28" s="4"/>
      <c r="E28" s="4"/>
      <c r="F28" s="4"/>
      <c r="G28" s="4"/>
      <c r="H28" s="4"/>
      <c r="I28" s="4"/>
      <c r="J28" s="8"/>
    </row>
    <row r="29" spans="1:10" ht="15.75" customHeight="1" x14ac:dyDescent="0.25">
      <c r="B29" s="13" t="s">
        <v>8</v>
      </c>
      <c r="C29" s="1">
        <v>2014</v>
      </c>
      <c r="D29" s="1">
        <v>4</v>
      </c>
      <c r="E29" s="1">
        <v>11</v>
      </c>
      <c r="F29" s="1">
        <v>0</v>
      </c>
      <c r="G29" s="1">
        <v>0</v>
      </c>
      <c r="H29" s="1">
        <v>0</v>
      </c>
      <c r="I29" s="1">
        <f t="shared" ref="I29:I39" si="2">SUM(D29:H29)</f>
        <v>15</v>
      </c>
    </row>
    <row r="30" spans="1:10" x14ac:dyDescent="0.25">
      <c r="B30" s="14"/>
      <c r="C30" s="2">
        <v>2015</v>
      </c>
      <c r="D30" s="2">
        <v>31</v>
      </c>
      <c r="E30" s="2">
        <v>15</v>
      </c>
      <c r="F30" s="2">
        <v>0</v>
      </c>
      <c r="G30" s="2">
        <v>0</v>
      </c>
      <c r="H30" s="2">
        <v>0</v>
      </c>
      <c r="I30" s="2">
        <f t="shared" si="2"/>
        <v>46</v>
      </c>
    </row>
    <row r="31" spans="1:10" x14ac:dyDescent="0.25">
      <c r="B31" s="14"/>
      <c r="C31" s="1">
        <v>2016</v>
      </c>
      <c r="D31" s="1">
        <v>16</v>
      </c>
      <c r="E31" s="1">
        <v>29</v>
      </c>
      <c r="F31" s="1">
        <v>0</v>
      </c>
      <c r="G31" s="1">
        <v>3</v>
      </c>
      <c r="H31" s="1">
        <v>4</v>
      </c>
      <c r="I31" s="1">
        <f t="shared" si="2"/>
        <v>52</v>
      </c>
    </row>
    <row r="32" spans="1:10" x14ac:dyDescent="0.25">
      <c r="B32" s="14"/>
      <c r="C32" s="2">
        <v>2017</v>
      </c>
      <c r="D32" s="2">
        <v>13</v>
      </c>
      <c r="E32" s="2">
        <v>42</v>
      </c>
      <c r="F32" s="2">
        <v>13</v>
      </c>
      <c r="G32" s="2">
        <v>2</v>
      </c>
      <c r="H32" s="2">
        <v>0</v>
      </c>
      <c r="I32" s="2">
        <f t="shared" si="2"/>
        <v>70</v>
      </c>
    </row>
    <row r="33" spans="2:9" x14ac:dyDescent="0.25">
      <c r="B33" s="14"/>
      <c r="C33" s="3">
        <v>2018</v>
      </c>
      <c r="D33" s="3">
        <v>21</v>
      </c>
      <c r="E33" s="3">
        <v>80</v>
      </c>
      <c r="F33" s="3">
        <v>12</v>
      </c>
      <c r="G33" s="3">
        <v>5</v>
      </c>
      <c r="H33" s="3">
        <v>0</v>
      </c>
      <c r="I33" s="3">
        <f t="shared" si="2"/>
        <v>118</v>
      </c>
    </row>
    <row r="34" spans="2:9" x14ac:dyDescent="0.25">
      <c r="B34" s="14"/>
      <c r="C34" s="2">
        <v>2019</v>
      </c>
      <c r="D34" s="2">
        <f>13</f>
        <v>13</v>
      </c>
      <c r="E34" s="2">
        <f>27</f>
        <v>27</v>
      </c>
      <c r="F34" s="2">
        <f>4</f>
        <v>4</v>
      </c>
      <c r="G34" s="2">
        <v>4</v>
      </c>
      <c r="H34" s="2">
        <f>1</f>
        <v>1</v>
      </c>
      <c r="I34" s="2">
        <f t="shared" si="2"/>
        <v>49</v>
      </c>
    </row>
    <row r="35" spans="2:9" x14ac:dyDescent="0.25">
      <c r="B35" s="14"/>
      <c r="C35" s="3">
        <v>2020</v>
      </c>
      <c r="D35" s="3">
        <f>1+6+1</f>
        <v>8</v>
      </c>
      <c r="E35" s="3">
        <f>20+29</f>
        <v>49</v>
      </c>
      <c r="F35" s="3">
        <f>4</f>
        <v>4</v>
      </c>
      <c r="G35" s="3">
        <f>3</f>
        <v>3</v>
      </c>
      <c r="H35" s="3">
        <f>3+1</f>
        <v>4</v>
      </c>
      <c r="I35" s="3">
        <f t="shared" si="2"/>
        <v>68</v>
      </c>
    </row>
    <row r="36" spans="2:9" x14ac:dyDescent="0.25">
      <c r="B36" s="14"/>
      <c r="C36" s="2">
        <v>2021</v>
      </c>
      <c r="D36" s="2">
        <v>0</v>
      </c>
      <c r="E36" s="2">
        <v>6</v>
      </c>
      <c r="F36" s="2">
        <v>5</v>
      </c>
      <c r="G36" s="2">
        <v>0</v>
      </c>
      <c r="H36" s="2">
        <v>1</v>
      </c>
      <c r="I36" s="2">
        <f t="shared" si="2"/>
        <v>12</v>
      </c>
    </row>
    <row r="37" spans="2:9" x14ac:dyDescent="0.25">
      <c r="B37" s="14"/>
      <c r="C37" s="3">
        <v>2022</v>
      </c>
      <c r="D37" s="3">
        <v>1</v>
      </c>
      <c r="E37" s="3">
        <v>109</v>
      </c>
      <c r="F37" s="3">
        <v>2</v>
      </c>
      <c r="G37" s="3">
        <v>0</v>
      </c>
      <c r="H37" s="3">
        <v>0</v>
      </c>
      <c r="I37" s="3">
        <f t="shared" si="2"/>
        <v>112</v>
      </c>
    </row>
    <row r="38" spans="2:9" x14ac:dyDescent="0.25">
      <c r="B38" s="14"/>
      <c r="C38" s="2">
        <v>2023</v>
      </c>
      <c r="D38" s="2">
        <v>46</v>
      </c>
      <c r="E38" s="2">
        <v>62</v>
      </c>
      <c r="F38" s="2">
        <v>4</v>
      </c>
      <c r="G38" s="2">
        <v>47</v>
      </c>
      <c r="H38" s="2">
        <v>6</v>
      </c>
      <c r="I38" s="2">
        <f t="shared" si="2"/>
        <v>165</v>
      </c>
    </row>
    <row r="39" spans="2:9" x14ac:dyDescent="0.25">
      <c r="B39" s="15"/>
      <c r="C39" s="3">
        <v>2024</v>
      </c>
      <c r="D39" s="3">
        <v>55</v>
      </c>
      <c r="E39" s="3">
        <v>32</v>
      </c>
      <c r="F39" s="3">
        <v>0</v>
      </c>
      <c r="G39" s="3">
        <v>11</v>
      </c>
      <c r="H39" s="3">
        <v>0</v>
      </c>
      <c r="I39" s="3">
        <f t="shared" si="2"/>
        <v>98</v>
      </c>
    </row>
    <row r="41" spans="2:9" x14ac:dyDescent="0.25">
      <c r="B41" t="s">
        <v>10</v>
      </c>
      <c r="C41">
        <v>2024</v>
      </c>
      <c r="D41">
        <f>D39+D27+D15</f>
        <v>152</v>
      </c>
      <c r="E41">
        <f t="shared" ref="E41:I41" si="3">E39+E27+E15</f>
        <v>167</v>
      </c>
      <c r="F41">
        <f t="shared" si="3"/>
        <v>0</v>
      </c>
      <c r="G41">
        <f t="shared" si="3"/>
        <v>58</v>
      </c>
      <c r="H41">
        <f t="shared" si="3"/>
        <v>7</v>
      </c>
      <c r="I41">
        <f t="shared" si="3"/>
        <v>384</v>
      </c>
    </row>
  </sheetData>
  <mergeCells count="3">
    <mergeCell ref="B5:B15"/>
    <mergeCell ref="B17:B27"/>
    <mergeCell ref="B29:B3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United States Army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Peery, Christopher A NWW</dc:creator>
  <cp:lastModifiedBy>Peery, Christopher A CIV USARMY CENWW (USA)</cp:lastModifiedBy>
  <dcterms:created xsi:type="dcterms:W3CDTF">2018-10-24T19:48:53Z</dcterms:created>
  <dcterms:modified xsi:type="dcterms:W3CDTF">2024-09-09T21:32:07Z</dcterms:modified>
</cp:coreProperties>
</file>